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库容统计表" sheetId="1" r:id="rId1"/>
    <sheet name="Sheet3" sheetId="2" r:id="rId2"/>
  </sheets>
  <calcPr calcId="144525"/>
</workbook>
</file>

<file path=xl/sharedStrings.xml><?xml version="1.0" encoding="utf-8"?>
<sst xmlns="http://schemas.openxmlformats.org/spreadsheetml/2006/main" count="174" uniqueCount="66">
  <si>
    <t>2020年盐湖区仓储冷链保鲜补助项目库容量统计表</t>
  </si>
  <si>
    <t>序号</t>
  </si>
  <si>
    <t>机构名称</t>
  </si>
  <si>
    <t>地址</t>
  </si>
  <si>
    <t>合作社
（家庭农场）
等级</t>
  </si>
  <si>
    <t>负责人</t>
  </si>
  <si>
    <t>联系电话</t>
  </si>
  <si>
    <t>新/改扩建</t>
  </si>
  <si>
    <t>设备类别</t>
  </si>
  <si>
    <t>冷库长M</t>
  </si>
  <si>
    <t>宽M</t>
  </si>
  <si>
    <t>高M</t>
  </si>
  <si>
    <t>个数</t>
  </si>
  <si>
    <t>库容m³</t>
  </si>
  <si>
    <t>库容小计
（m³）</t>
  </si>
  <si>
    <t>奖补标准（万元）</t>
  </si>
  <si>
    <t>配套设备奖补
（万元）</t>
  </si>
  <si>
    <t>补贴总金额
（万元）</t>
  </si>
  <si>
    <t>备注</t>
  </si>
  <si>
    <t>实补金额
（万元）</t>
  </si>
  <si>
    <t>运城市盐湖区瑞博瓜果蔬菜种植专业合作社</t>
  </si>
  <si>
    <t>盐湖区王范乡王范村村南荒地</t>
  </si>
  <si>
    <t>省级</t>
  </si>
  <si>
    <t>刘运丽</t>
  </si>
  <si>
    <t>新建</t>
  </si>
  <si>
    <t>机械冷藏库</t>
  </si>
  <si>
    <t>运城市盐湖区花南果品农民专业合作社</t>
  </si>
  <si>
    <t> 运城市盐湖区 龙居镇南花村西北角</t>
  </si>
  <si>
    <t>国家级</t>
  </si>
  <si>
    <t>张开选</t>
  </si>
  <si>
    <t>运城市盐湖区庆农丰种植专业合作社</t>
  </si>
  <si>
    <t>龙居小张坞村</t>
  </si>
  <si>
    <t>区级</t>
  </si>
  <si>
    <t>马福仓</t>
  </si>
  <si>
    <t>运城市盐湖区龙居龙飞农产品专业合作社</t>
  </si>
  <si>
    <t>运城市盐湖区龙居镇小曲村西砖瓦窑</t>
  </si>
  <si>
    <t>赵家驹</t>
  </si>
  <si>
    <t>运城市盐湖区旭东家庭农场</t>
  </si>
  <si>
    <t>运城市盐湖区龙居镇南花村村东</t>
  </si>
  <si>
    <t>普通等级</t>
  </si>
  <si>
    <t>郑旭</t>
  </si>
  <si>
    <t>志诚家庭农场</t>
  </si>
  <si>
    <t>运城市盐湖区龙居镇南花村</t>
  </si>
  <si>
    <t>李志诚</t>
  </si>
  <si>
    <t>运城市盐湖区金井永农果业专业合作社</t>
  </si>
  <si>
    <t>运城市盐湖区金井乡南扶村</t>
  </si>
  <si>
    <t>郭勇革</t>
  </si>
  <si>
    <t>盐湖区关圣红枣合作社</t>
  </si>
  <si>
    <t>车盘办</t>
  </si>
  <si>
    <t>高天社</t>
  </si>
  <si>
    <t>运盐天农水果种植专业合作社</t>
  </si>
  <si>
    <t>陶村石碑庄</t>
  </si>
  <si>
    <t>靳信昌</t>
  </si>
  <si>
    <t>改扩建</t>
  </si>
  <si>
    <t>补贴制冷机、保温层</t>
  </si>
  <si>
    <t>运城市盐湖区五曹曙光油桃专业合作社</t>
  </si>
  <si>
    <t>运城市盐湖区陶村镇五曹村</t>
  </si>
  <si>
    <t>市级</t>
  </si>
  <si>
    <t>黄学军</t>
  </si>
  <si>
    <t>补贴保温层</t>
  </si>
  <si>
    <t>合计</t>
  </si>
  <si>
    <t>运城市盐湖区岁岁食水果种植专业合作社</t>
  </si>
  <si>
    <t>运城市盐湖区王范乡张董村</t>
  </si>
  <si>
    <t>胡红刚</t>
  </si>
  <si>
    <t>补贴
保温层</t>
  </si>
  <si>
    <t>盐湖区关公红枣合作社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</si>
</sst>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_ "/>
    <numFmt numFmtId="177" formatCode="0.00_ "/>
  </numFmts>
  <fonts count="3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22"/>
      <color theme="1"/>
      <name val="黑体"/>
      <charset val="134"/>
    </font>
    <font>
      <sz val="8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8"/>
      <name val="宋体"/>
      <charset val="134"/>
      <scheme val="major"/>
    </font>
    <font>
      <sz val="8"/>
      <color indexed="8"/>
      <name val="宋体"/>
      <charset val="134"/>
      <scheme val="major"/>
    </font>
    <font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  <scheme val="major"/>
    </font>
    <font>
      <sz val="9"/>
      <color theme="1"/>
      <name val="黑体"/>
      <charset val="134"/>
    </font>
    <font>
      <sz val="9"/>
      <color theme="1"/>
      <name val="宋体"/>
      <charset val="134"/>
      <scheme val="major"/>
    </font>
    <font>
      <sz val="9"/>
      <name val="宋体"/>
      <charset val="134"/>
      <scheme val="major"/>
    </font>
    <font>
      <sz val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25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34" fillId="16" borderId="13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0" xfId="0" applyFont="1">
      <alignment vertical="center"/>
    </xf>
    <xf numFmtId="177" fontId="0" fillId="0" borderId="0" xfId="0" applyNumberFormat="1">
      <alignment vertical="center"/>
    </xf>
    <xf numFmtId="0" fontId="10" fillId="0" borderId="0" xfId="0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177" fontId="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 wrapText="1"/>
    </xf>
    <xf numFmtId="177" fontId="5" fillId="2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177" fontId="5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77" fontId="5" fillId="2" borderId="1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177" fontId="7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7"/>
  <sheetViews>
    <sheetView tabSelected="1" workbookViewId="0">
      <selection activeCell="G5" sqref="G5:G6"/>
    </sheetView>
  </sheetViews>
  <sheetFormatPr defaultColWidth="9" defaultRowHeight="13.5"/>
  <cols>
    <col min="1" max="1" width="5.125" customWidth="1"/>
    <col min="2" max="2" width="13.4583333333333" customWidth="1"/>
    <col min="3" max="3" width="10.675" customWidth="1"/>
    <col min="4" max="4" width="7.75" customWidth="1"/>
    <col min="5" max="5" width="6.375" customWidth="1"/>
    <col min="6" max="6" width="10.125" customWidth="1"/>
    <col min="7" max="7" width="5.875" customWidth="1"/>
    <col min="8" max="8" width="8.375" style="1" customWidth="1"/>
    <col min="9" max="12" width="5.875" customWidth="1"/>
    <col min="13" max="13" width="9.375" style="35" customWidth="1"/>
    <col min="14" max="14" width="8.31666666666667" style="35" customWidth="1"/>
    <col min="15" max="15" width="6" style="36" customWidth="1"/>
    <col min="16" max="16" width="6.875" style="36" customWidth="1"/>
    <col min="17" max="17" width="7.625" style="36" customWidth="1"/>
    <col min="18" max="18" width="7.60833333333333" style="2" customWidth="1"/>
    <col min="19" max="19" width="7.5" style="37" customWidth="1"/>
  </cols>
  <sheetData>
    <row r="1" ht="42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9"/>
      <c r="N1" s="49"/>
      <c r="O1" s="50"/>
      <c r="P1" s="50"/>
      <c r="Q1" s="50"/>
      <c r="R1" s="3"/>
      <c r="S1" s="49"/>
    </row>
    <row r="2" ht="48" customHeight="1" spans="1:19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51" t="s">
        <v>13</v>
      </c>
      <c r="N2" s="52" t="s">
        <v>14</v>
      </c>
      <c r="O2" s="53" t="s">
        <v>15</v>
      </c>
      <c r="P2" s="54" t="s">
        <v>16</v>
      </c>
      <c r="Q2" s="54" t="s">
        <v>17</v>
      </c>
      <c r="R2" s="26" t="s">
        <v>18</v>
      </c>
      <c r="S2" s="76" t="s">
        <v>19</v>
      </c>
    </row>
    <row r="3" s="33" customFormat="1" ht="24" customHeight="1" spans="1:19">
      <c r="A3" s="38">
        <v>1</v>
      </c>
      <c r="B3" s="39" t="s">
        <v>20</v>
      </c>
      <c r="C3" s="39" t="s">
        <v>21</v>
      </c>
      <c r="D3" s="39" t="s">
        <v>22</v>
      </c>
      <c r="E3" s="39" t="s">
        <v>23</v>
      </c>
      <c r="F3" s="39">
        <v>13753912500</v>
      </c>
      <c r="G3" s="39" t="s">
        <v>24</v>
      </c>
      <c r="H3" s="40" t="s">
        <v>25</v>
      </c>
      <c r="I3" s="55">
        <v>11.81</v>
      </c>
      <c r="J3" s="55">
        <v>13.42</v>
      </c>
      <c r="K3" s="55">
        <v>7.2</v>
      </c>
      <c r="L3" s="56">
        <v>3</v>
      </c>
      <c r="M3" s="57">
        <v>3423.3</v>
      </c>
      <c r="N3" s="58">
        <v>6032.1</v>
      </c>
      <c r="O3" s="59">
        <v>100</v>
      </c>
      <c r="P3" s="60"/>
      <c r="Q3" s="60">
        <v>100</v>
      </c>
      <c r="R3" s="77"/>
      <c r="S3" s="78">
        <v>78.06</v>
      </c>
    </row>
    <row r="4" s="33" customFormat="1" ht="24" customHeight="1" spans="1:19">
      <c r="A4" s="41"/>
      <c r="B4" s="42"/>
      <c r="C4" s="42"/>
      <c r="D4" s="42"/>
      <c r="E4" s="42"/>
      <c r="F4" s="42"/>
      <c r="G4" s="42"/>
      <c r="H4" s="43"/>
      <c r="I4" s="55">
        <v>9</v>
      </c>
      <c r="J4" s="55">
        <v>13.42</v>
      </c>
      <c r="K4" s="55">
        <v>7.2</v>
      </c>
      <c r="L4" s="56">
        <v>3</v>
      </c>
      <c r="M4" s="57">
        <v>2608.8</v>
      </c>
      <c r="N4" s="61"/>
      <c r="O4" s="62"/>
      <c r="P4" s="63"/>
      <c r="Q4" s="63"/>
      <c r="R4" s="79"/>
      <c r="S4" s="80"/>
    </row>
    <row r="5" ht="24" customHeight="1" spans="1:19">
      <c r="A5" s="8">
        <v>2</v>
      </c>
      <c r="B5" s="9" t="s">
        <v>26</v>
      </c>
      <c r="C5" s="9" t="s">
        <v>27</v>
      </c>
      <c r="D5" s="9" t="s">
        <v>28</v>
      </c>
      <c r="E5" s="9" t="s">
        <v>29</v>
      </c>
      <c r="F5" s="9">
        <v>13834388632</v>
      </c>
      <c r="G5" s="9" t="s">
        <v>24</v>
      </c>
      <c r="H5" s="10" t="s">
        <v>25</v>
      </c>
      <c r="I5" s="20">
        <v>18</v>
      </c>
      <c r="J5" s="20">
        <v>14.7</v>
      </c>
      <c r="K5" s="20">
        <v>7.2</v>
      </c>
      <c r="L5" s="20">
        <v>4</v>
      </c>
      <c r="M5" s="64">
        <f t="shared" ref="M3:M10" si="0">I5*J5*K5*L5</f>
        <v>7620.48</v>
      </c>
      <c r="N5" s="65">
        <v>10679.04</v>
      </c>
      <c r="O5" s="66">
        <v>100</v>
      </c>
      <c r="P5" s="66"/>
      <c r="Q5" s="66">
        <v>100</v>
      </c>
      <c r="R5" s="9"/>
      <c r="S5" s="78">
        <v>78.06</v>
      </c>
    </row>
    <row r="6" ht="24" customHeight="1" spans="1:19">
      <c r="A6" s="11"/>
      <c r="B6" s="12"/>
      <c r="C6" s="12"/>
      <c r="D6" s="12"/>
      <c r="E6" s="12"/>
      <c r="F6" s="12"/>
      <c r="G6" s="13"/>
      <c r="H6" s="14"/>
      <c r="I6" s="20">
        <v>18</v>
      </c>
      <c r="J6" s="20">
        <v>11.8</v>
      </c>
      <c r="K6" s="20">
        <v>7.2</v>
      </c>
      <c r="L6" s="20">
        <v>2</v>
      </c>
      <c r="M6" s="64">
        <f t="shared" si="0"/>
        <v>3058.56</v>
      </c>
      <c r="N6" s="67"/>
      <c r="O6" s="68"/>
      <c r="P6" s="68"/>
      <c r="Q6" s="68"/>
      <c r="R6" s="13"/>
      <c r="S6" s="80"/>
    </row>
    <row r="7" ht="24" customHeight="1" spans="1:19">
      <c r="A7" s="8">
        <v>3</v>
      </c>
      <c r="B7" s="15" t="s">
        <v>30</v>
      </c>
      <c r="C7" s="15" t="s">
        <v>31</v>
      </c>
      <c r="D7" s="15" t="s">
        <v>32</v>
      </c>
      <c r="E7" s="15" t="s">
        <v>33</v>
      </c>
      <c r="F7" s="15">
        <v>17635901666</v>
      </c>
      <c r="G7" s="5" t="s">
        <v>24</v>
      </c>
      <c r="H7" s="7" t="s">
        <v>25</v>
      </c>
      <c r="I7" s="69">
        <v>24</v>
      </c>
      <c r="J7" s="24">
        <v>12.26</v>
      </c>
      <c r="K7" s="24">
        <v>7</v>
      </c>
      <c r="L7" s="24">
        <v>4</v>
      </c>
      <c r="M7" s="64">
        <f t="shared" si="0"/>
        <v>8238.72</v>
      </c>
      <c r="N7" s="65">
        <v>9381.12</v>
      </c>
      <c r="O7" s="66">
        <v>100</v>
      </c>
      <c r="P7" s="66"/>
      <c r="Q7" s="66">
        <v>100</v>
      </c>
      <c r="R7" s="9"/>
      <c r="S7" s="78">
        <v>78.06</v>
      </c>
    </row>
    <row r="8" ht="24" customHeight="1" spans="1:19">
      <c r="A8" s="44"/>
      <c r="B8" s="45"/>
      <c r="C8" s="45"/>
      <c r="D8" s="45"/>
      <c r="E8" s="45"/>
      <c r="F8" s="45"/>
      <c r="G8" s="5"/>
      <c r="H8" s="7"/>
      <c r="I8" s="69">
        <v>24</v>
      </c>
      <c r="J8" s="24">
        <v>6.8</v>
      </c>
      <c r="K8" s="24">
        <v>7</v>
      </c>
      <c r="L8" s="24">
        <v>1</v>
      </c>
      <c r="M8" s="64">
        <f t="shared" si="0"/>
        <v>1142.4</v>
      </c>
      <c r="N8" s="67"/>
      <c r="O8" s="68"/>
      <c r="P8" s="68"/>
      <c r="Q8" s="68"/>
      <c r="R8" s="13"/>
      <c r="S8" s="80"/>
    </row>
    <row r="9" ht="24" customHeight="1" spans="1:19">
      <c r="A9" s="8">
        <v>5</v>
      </c>
      <c r="B9" s="9" t="s">
        <v>34</v>
      </c>
      <c r="C9" s="9" t="s">
        <v>35</v>
      </c>
      <c r="D9" s="9" t="s">
        <v>28</v>
      </c>
      <c r="E9" s="9" t="s">
        <v>36</v>
      </c>
      <c r="F9" s="9">
        <v>13934394485</v>
      </c>
      <c r="G9" s="9" t="s">
        <v>24</v>
      </c>
      <c r="H9" s="10" t="s">
        <v>25</v>
      </c>
      <c r="I9" s="20">
        <v>25.18</v>
      </c>
      <c r="J9" s="20">
        <v>8.24</v>
      </c>
      <c r="K9" s="20">
        <v>7.78</v>
      </c>
      <c r="L9" s="20">
        <v>4</v>
      </c>
      <c r="M9" s="64">
        <f t="shared" si="0"/>
        <v>6456.877184</v>
      </c>
      <c r="N9" s="65">
        <v>7749.82</v>
      </c>
      <c r="O9" s="66">
        <v>100</v>
      </c>
      <c r="P9" s="66"/>
      <c r="Q9" s="66">
        <v>100</v>
      </c>
      <c r="R9" s="9"/>
      <c r="S9" s="78">
        <v>78.06</v>
      </c>
    </row>
    <row r="10" ht="24" customHeight="1" spans="1:19">
      <c r="A10" s="11"/>
      <c r="B10" s="13"/>
      <c r="C10" s="13"/>
      <c r="D10" s="13"/>
      <c r="E10" s="13"/>
      <c r="F10" s="13"/>
      <c r="G10" s="13"/>
      <c r="H10" s="14"/>
      <c r="I10" s="20">
        <v>25.18</v>
      </c>
      <c r="J10" s="20">
        <v>6.6</v>
      </c>
      <c r="K10" s="20">
        <v>7.78</v>
      </c>
      <c r="L10" s="20">
        <v>1</v>
      </c>
      <c r="M10" s="64">
        <f t="shared" si="0"/>
        <v>1292.94264</v>
      </c>
      <c r="N10" s="67"/>
      <c r="O10" s="68"/>
      <c r="P10" s="68"/>
      <c r="Q10" s="68"/>
      <c r="R10" s="13"/>
      <c r="S10" s="80"/>
    </row>
    <row r="11" ht="24" customHeight="1" spans="1:19">
      <c r="A11" s="8">
        <v>4</v>
      </c>
      <c r="B11" s="15" t="s">
        <v>37</v>
      </c>
      <c r="C11" s="15" t="s">
        <v>38</v>
      </c>
      <c r="D11" s="15" t="s">
        <v>39</v>
      </c>
      <c r="E11" s="15" t="s">
        <v>40</v>
      </c>
      <c r="F11" s="15">
        <v>13513599283</v>
      </c>
      <c r="G11" s="5" t="s">
        <v>24</v>
      </c>
      <c r="H11" s="7" t="s">
        <v>25</v>
      </c>
      <c r="I11" s="25">
        <v>13.7</v>
      </c>
      <c r="J11" s="25">
        <v>13.52</v>
      </c>
      <c r="K11" s="25">
        <v>7.1</v>
      </c>
      <c r="L11" s="25">
        <v>3</v>
      </c>
      <c r="M11" s="64">
        <v>3945.27</v>
      </c>
      <c r="N11" s="70">
        <v>3945.27</v>
      </c>
      <c r="O11" s="53">
        <v>66</v>
      </c>
      <c r="P11" s="53">
        <v>6.6</v>
      </c>
      <c r="Q11" s="66">
        <f>O11+P11</f>
        <v>72.6</v>
      </c>
      <c r="R11" s="81"/>
      <c r="S11" s="78">
        <v>56.67</v>
      </c>
    </row>
    <row r="12" ht="26" customHeight="1" spans="1:19">
      <c r="A12" s="6">
        <v>6</v>
      </c>
      <c r="B12" s="15" t="s">
        <v>41</v>
      </c>
      <c r="C12" s="15" t="s">
        <v>42</v>
      </c>
      <c r="D12" s="15" t="s">
        <v>22</v>
      </c>
      <c r="E12" s="15" t="s">
        <v>43</v>
      </c>
      <c r="F12" s="15">
        <v>13593591590</v>
      </c>
      <c r="G12" s="5" t="s">
        <v>24</v>
      </c>
      <c r="H12" s="7" t="s">
        <v>25</v>
      </c>
      <c r="I12" s="23">
        <v>18</v>
      </c>
      <c r="J12" s="24">
        <v>14.2</v>
      </c>
      <c r="K12" s="24">
        <v>7.84</v>
      </c>
      <c r="L12" s="24">
        <v>3</v>
      </c>
      <c r="M12" s="64">
        <v>6011.7</v>
      </c>
      <c r="N12" s="64">
        <v>6011.7</v>
      </c>
      <c r="O12" s="71">
        <v>100</v>
      </c>
      <c r="P12" s="71"/>
      <c r="Q12" s="71">
        <v>100</v>
      </c>
      <c r="R12" s="26"/>
      <c r="S12" s="82">
        <v>78.06</v>
      </c>
    </row>
    <row r="13" s="34" customFormat="1" ht="26" customHeight="1" spans="1:19">
      <c r="A13" s="46">
        <v>7</v>
      </c>
      <c r="B13" s="20" t="s">
        <v>44</v>
      </c>
      <c r="C13" s="20" t="s">
        <v>45</v>
      </c>
      <c r="D13" s="20" t="s">
        <v>28</v>
      </c>
      <c r="E13" s="20" t="s">
        <v>46</v>
      </c>
      <c r="F13" s="20">
        <v>15110430907</v>
      </c>
      <c r="G13" s="20" t="s">
        <v>24</v>
      </c>
      <c r="H13" s="23" t="s">
        <v>25</v>
      </c>
      <c r="I13" s="20">
        <v>55.2</v>
      </c>
      <c r="J13" s="20">
        <v>17.3</v>
      </c>
      <c r="K13" s="20">
        <v>5.48</v>
      </c>
      <c r="L13" s="20">
        <v>1</v>
      </c>
      <c r="M13" s="64">
        <f>I13*J13*K13*L13</f>
        <v>5233.1808</v>
      </c>
      <c r="N13" s="64">
        <v>5233.18</v>
      </c>
      <c r="O13" s="72">
        <v>86.63</v>
      </c>
      <c r="P13" s="73">
        <v>8.66</v>
      </c>
      <c r="Q13" s="73">
        <f>O13+P13</f>
        <v>95.29</v>
      </c>
      <c r="R13" s="83"/>
      <c r="S13" s="84">
        <v>74.39</v>
      </c>
    </row>
    <row r="14" ht="26" customHeight="1" spans="1:19">
      <c r="A14" s="6">
        <v>8</v>
      </c>
      <c r="B14" s="5" t="s">
        <v>47</v>
      </c>
      <c r="C14" s="5" t="s">
        <v>48</v>
      </c>
      <c r="D14" s="5" t="s">
        <v>28</v>
      </c>
      <c r="E14" s="5" t="s">
        <v>49</v>
      </c>
      <c r="F14" s="5">
        <v>13111243441</v>
      </c>
      <c r="G14" s="5" t="s">
        <v>24</v>
      </c>
      <c r="H14" s="7" t="s">
        <v>25</v>
      </c>
      <c r="I14" s="20">
        <v>14.77</v>
      </c>
      <c r="J14" s="20">
        <v>9.77</v>
      </c>
      <c r="K14" s="20">
        <v>7.27</v>
      </c>
      <c r="L14" s="22">
        <v>3</v>
      </c>
      <c r="M14" s="64">
        <v>3147.24</v>
      </c>
      <c r="N14" s="64">
        <v>3147.24</v>
      </c>
      <c r="O14" s="53">
        <v>53.63</v>
      </c>
      <c r="P14" s="71">
        <v>5.36</v>
      </c>
      <c r="Q14" s="71">
        <f>O14+P14</f>
        <v>58.99</v>
      </c>
      <c r="R14" s="26"/>
      <c r="S14" s="82">
        <v>46.05</v>
      </c>
    </row>
    <row r="15" ht="26" customHeight="1" spans="1:19">
      <c r="A15" s="6">
        <v>9</v>
      </c>
      <c r="B15" s="5" t="s">
        <v>50</v>
      </c>
      <c r="C15" s="5" t="s">
        <v>51</v>
      </c>
      <c r="D15" s="5" t="s">
        <v>39</v>
      </c>
      <c r="E15" s="5" t="s">
        <v>52</v>
      </c>
      <c r="F15" s="5">
        <v>18295747333</v>
      </c>
      <c r="G15" s="5" t="s">
        <v>53</v>
      </c>
      <c r="H15" s="7" t="s">
        <v>25</v>
      </c>
      <c r="I15" s="20">
        <v>14.2</v>
      </c>
      <c r="J15" s="20">
        <v>11.4</v>
      </c>
      <c r="K15" s="20">
        <v>4.4</v>
      </c>
      <c r="L15" s="22">
        <v>2</v>
      </c>
      <c r="M15" s="64">
        <f>I15*J15*K15*L15</f>
        <v>1424.544</v>
      </c>
      <c r="N15" s="64">
        <v>1424.54</v>
      </c>
      <c r="O15" s="53">
        <v>7.2</v>
      </c>
      <c r="P15" s="71"/>
      <c r="Q15" s="71">
        <f>O15+P15</f>
        <v>7.2</v>
      </c>
      <c r="R15" s="27" t="s">
        <v>54</v>
      </c>
      <c r="S15" s="82">
        <v>5.62</v>
      </c>
    </row>
    <row r="16" ht="26" customHeight="1" spans="1:19">
      <c r="A16" s="6">
        <v>10</v>
      </c>
      <c r="B16" s="5" t="s">
        <v>55</v>
      </c>
      <c r="C16" s="5" t="s">
        <v>56</v>
      </c>
      <c r="D16" s="5" t="s">
        <v>57</v>
      </c>
      <c r="E16" s="5" t="s">
        <v>58</v>
      </c>
      <c r="F16" s="5">
        <v>18295997777</v>
      </c>
      <c r="G16" s="5" t="s">
        <v>53</v>
      </c>
      <c r="H16" s="7" t="s">
        <v>25</v>
      </c>
      <c r="I16" s="20">
        <v>16</v>
      </c>
      <c r="J16" s="20">
        <v>7.9</v>
      </c>
      <c r="K16" s="20">
        <v>2.88</v>
      </c>
      <c r="L16" s="22">
        <v>1</v>
      </c>
      <c r="M16" s="64">
        <f>I16*J16*K16*L16</f>
        <v>364.032</v>
      </c>
      <c r="N16" s="64">
        <v>364.03</v>
      </c>
      <c r="O16" s="53">
        <v>1.5</v>
      </c>
      <c r="P16" s="71"/>
      <c r="Q16" s="71">
        <f>O16+P16</f>
        <v>1.5</v>
      </c>
      <c r="R16" s="27" t="s">
        <v>59</v>
      </c>
      <c r="S16" s="82">
        <v>1.17</v>
      </c>
    </row>
    <row r="17" ht="28" customHeight="1" spans="1:19">
      <c r="A17" s="17" t="s">
        <v>60</v>
      </c>
      <c r="B17" s="47"/>
      <c r="C17" s="47"/>
      <c r="D17" s="47"/>
      <c r="E17" s="47"/>
      <c r="F17" s="47"/>
      <c r="G17" s="47"/>
      <c r="H17" s="48"/>
      <c r="I17" s="47"/>
      <c r="J17" s="47"/>
      <c r="K17" s="47"/>
      <c r="L17" s="47"/>
      <c r="M17" s="74">
        <f>SUM(M3:M16)</f>
        <v>53968.046624</v>
      </c>
      <c r="N17" s="74">
        <f>SUM(N3:N16)</f>
        <v>53968.04</v>
      </c>
      <c r="O17" s="75">
        <f>SUM(O3:O16)</f>
        <v>714.96</v>
      </c>
      <c r="P17" s="75">
        <f>SUM(P3:P16)</f>
        <v>20.62</v>
      </c>
      <c r="Q17" s="75">
        <f>SUM(Q3:Q16)</f>
        <v>735.58</v>
      </c>
      <c r="R17" s="75"/>
      <c r="S17" s="85">
        <f>SUM(S3:S16)</f>
        <v>574.2</v>
      </c>
    </row>
  </sheetData>
  <mergeCells count="57">
    <mergeCell ref="A1:S1"/>
    <mergeCell ref="A3:A4"/>
    <mergeCell ref="A5:A6"/>
    <mergeCell ref="A7:A8"/>
    <mergeCell ref="A9:A10"/>
    <mergeCell ref="B3:B4"/>
    <mergeCell ref="B5:B6"/>
    <mergeCell ref="B7:B8"/>
    <mergeCell ref="B9:B10"/>
    <mergeCell ref="C3:C4"/>
    <mergeCell ref="C5:C6"/>
    <mergeCell ref="C7:C8"/>
    <mergeCell ref="C9:C10"/>
    <mergeCell ref="D3:D4"/>
    <mergeCell ref="D5:D6"/>
    <mergeCell ref="D7:D8"/>
    <mergeCell ref="D9:D10"/>
    <mergeCell ref="E3:E4"/>
    <mergeCell ref="E5:E6"/>
    <mergeCell ref="E7:E8"/>
    <mergeCell ref="E9:E10"/>
    <mergeCell ref="F3:F4"/>
    <mergeCell ref="F5:F6"/>
    <mergeCell ref="F7:F8"/>
    <mergeCell ref="F9:F10"/>
    <mergeCell ref="G3:G4"/>
    <mergeCell ref="G5:G6"/>
    <mergeCell ref="G7:G8"/>
    <mergeCell ref="G9:G10"/>
    <mergeCell ref="H3:H4"/>
    <mergeCell ref="H5:H6"/>
    <mergeCell ref="H7:H8"/>
    <mergeCell ref="H9:H10"/>
    <mergeCell ref="N3:N4"/>
    <mergeCell ref="N5:N6"/>
    <mergeCell ref="N7:N8"/>
    <mergeCell ref="N9:N10"/>
    <mergeCell ref="O3:O4"/>
    <mergeCell ref="O5:O6"/>
    <mergeCell ref="O7:O8"/>
    <mergeCell ref="O9:O10"/>
    <mergeCell ref="P3:P4"/>
    <mergeCell ref="P5:P6"/>
    <mergeCell ref="P7:P8"/>
    <mergeCell ref="P9:P10"/>
    <mergeCell ref="Q3:Q4"/>
    <mergeCell ref="Q5:Q6"/>
    <mergeCell ref="Q7:Q8"/>
    <mergeCell ref="Q9:Q10"/>
    <mergeCell ref="R3:R4"/>
    <mergeCell ref="R5:R6"/>
    <mergeCell ref="R7:R8"/>
    <mergeCell ref="R9:R10"/>
    <mergeCell ref="S3:S4"/>
    <mergeCell ref="S5:S6"/>
    <mergeCell ref="S7:S8"/>
    <mergeCell ref="S9:S10"/>
  </mergeCells>
  <pageMargins left="0.354166666666667" right="0.15625" top="0.747916666666667" bottom="0.471527777777778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6"/>
  <sheetViews>
    <sheetView workbookViewId="0">
      <selection activeCell="S8" sqref="S8"/>
    </sheetView>
  </sheetViews>
  <sheetFormatPr defaultColWidth="9" defaultRowHeight="13.5"/>
  <cols>
    <col min="1" max="1" width="5.125" customWidth="1"/>
    <col min="2" max="2" width="16.2916666666667" customWidth="1"/>
    <col min="3" max="3" width="14.4083333333333" customWidth="1"/>
    <col min="4" max="4" width="9" customWidth="1"/>
    <col min="5" max="5" width="6.375" customWidth="1"/>
    <col min="6" max="6" width="10.125" customWidth="1"/>
    <col min="7" max="7" width="5.875" customWidth="1"/>
    <col min="8" max="8" width="8.375" style="1" customWidth="1"/>
    <col min="9" max="12" width="5.875" customWidth="1"/>
    <col min="13" max="13" width="7.25" customWidth="1"/>
    <col min="14" max="14" width="7.5" customWidth="1"/>
    <col min="15" max="15" width="8" customWidth="1"/>
    <col min="16" max="16" width="7" customWidth="1"/>
    <col min="17" max="17" width="8.375" style="2" customWidth="1"/>
    <col min="18" max="18" width="6.95833333333333" style="2" customWidth="1"/>
    <col min="19" max="19" width="9.25"/>
  </cols>
  <sheetData>
    <row r="1" ht="42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ht="49" customHeight="1" spans="1:1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5" t="s">
        <v>15</v>
      </c>
      <c r="O2" s="19" t="s">
        <v>16</v>
      </c>
      <c r="P2" s="19" t="s">
        <v>17</v>
      </c>
      <c r="Q2" s="26" t="s">
        <v>18</v>
      </c>
      <c r="R2" s="27" t="s">
        <v>19</v>
      </c>
    </row>
    <row r="3" ht="28" customHeight="1" spans="1:21">
      <c r="A3" s="6">
        <v>1</v>
      </c>
      <c r="B3" s="5" t="s">
        <v>61</v>
      </c>
      <c r="C3" s="5" t="s">
        <v>62</v>
      </c>
      <c r="D3" s="5" t="s">
        <v>22</v>
      </c>
      <c r="E3" s="5" t="s">
        <v>63</v>
      </c>
      <c r="F3" s="5">
        <v>18295927999</v>
      </c>
      <c r="G3" s="5" t="s">
        <v>24</v>
      </c>
      <c r="H3" s="7" t="s">
        <v>25</v>
      </c>
      <c r="I3" s="20">
        <v>60</v>
      </c>
      <c r="J3" s="20">
        <v>16</v>
      </c>
      <c r="K3" s="20">
        <v>6</v>
      </c>
      <c r="L3" s="20">
        <v>4</v>
      </c>
      <c r="M3" s="20">
        <f>I3*J3*K3*L3</f>
        <v>23040</v>
      </c>
      <c r="N3" s="21">
        <v>100</v>
      </c>
      <c r="O3" s="21">
        <v>10</v>
      </c>
      <c r="P3" s="7">
        <v>100</v>
      </c>
      <c r="Q3" s="26"/>
      <c r="R3" s="28">
        <f>P3*0.6633</f>
        <v>66.33</v>
      </c>
      <c r="U3">
        <v>66.3</v>
      </c>
    </row>
    <row r="4" ht="28" customHeight="1" spans="1:21">
      <c r="A4" s="6">
        <v>2</v>
      </c>
      <c r="B4" s="5" t="s">
        <v>20</v>
      </c>
      <c r="C4" s="5" t="s">
        <v>21</v>
      </c>
      <c r="D4" s="5" t="s">
        <v>22</v>
      </c>
      <c r="E4" s="5" t="s">
        <v>23</v>
      </c>
      <c r="F4" s="5">
        <v>13753912500</v>
      </c>
      <c r="G4" s="5" t="s">
        <v>24</v>
      </c>
      <c r="H4" s="7" t="s">
        <v>25</v>
      </c>
      <c r="I4" s="20">
        <v>30</v>
      </c>
      <c r="J4" s="20">
        <v>21.5</v>
      </c>
      <c r="K4" s="20">
        <v>7.5</v>
      </c>
      <c r="L4" s="22">
        <v>1</v>
      </c>
      <c r="M4" s="20">
        <f>I4*J4*K4*L4</f>
        <v>4837.5</v>
      </c>
      <c r="N4" s="5">
        <v>78.38</v>
      </c>
      <c r="O4" s="7">
        <v>7.84</v>
      </c>
      <c r="P4" s="7">
        <f>N4+O4</f>
        <v>86.22</v>
      </c>
      <c r="Q4" s="26"/>
      <c r="R4" s="28">
        <f>P4*0.6633</f>
        <v>57.189726</v>
      </c>
      <c r="U4">
        <v>57.2</v>
      </c>
    </row>
    <row r="5" ht="21" customHeight="1" spans="1:21">
      <c r="A5" s="8">
        <v>3</v>
      </c>
      <c r="B5" s="9" t="s">
        <v>26</v>
      </c>
      <c r="C5" s="9" t="s">
        <v>27</v>
      </c>
      <c r="D5" s="9" t="s">
        <v>28</v>
      </c>
      <c r="E5" s="9" t="s">
        <v>29</v>
      </c>
      <c r="F5" s="9">
        <v>13834388632</v>
      </c>
      <c r="G5" s="9" t="s">
        <v>24</v>
      </c>
      <c r="H5" s="10" t="s">
        <v>25</v>
      </c>
      <c r="I5" s="20">
        <v>18</v>
      </c>
      <c r="J5" s="20">
        <v>14.5</v>
      </c>
      <c r="K5" s="20">
        <v>7.2</v>
      </c>
      <c r="L5" s="20">
        <v>4</v>
      </c>
      <c r="M5" s="20">
        <f>I5*J5*K5*L5</f>
        <v>7516.8</v>
      </c>
      <c r="N5" s="9">
        <v>100</v>
      </c>
      <c r="O5" s="10">
        <v>10</v>
      </c>
      <c r="P5" s="10">
        <v>100</v>
      </c>
      <c r="Q5" s="10"/>
      <c r="R5" s="29">
        <f>P5*0.6633</f>
        <v>66.33</v>
      </c>
      <c r="U5">
        <v>66.3</v>
      </c>
    </row>
    <row r="6" ht="21" customHeight="1" spans="1:18">
      <c r="A6" s="11"/>
      <c r="B6" s="12"/>
      <c r="C6" s="12"/>
      <c r="D6" s="12"/>
      <c r="E6" s="12"/>
      <c r="F6" s="12"/>
      <c r="G6" s="13"/>
      <c r="H6" s="14"/>
      <c r="I6" s="20">
        <v>18</v>
      </c>
      <c r="J6" s="20">
        <v>11.5</v>
      </c>
      <c r="K6" s="20">
        <v>7.2</v>
      </c>
      <c r="L6" s="20">
        <v>2</v>
      </c>
      <c r="M6" s="20">
        <f>I6*J6*K6*L6</f>
        <v>2980.8</v>
      </c>
      <c r="N6" s="13"/>
      <c r="O6" s="14"/>
      <c r="P6" s="14"/>
      <c r="Q6" s="14"/>
      <c r="R6" s="30"/>
    </row>
    <row r="7" ht="28" customHeight="1" spans="1:21">
      <c r="A7" s="6">
        <v>4</v>
      </c>
      <c r="B7" s="15" t="s">
        <v>41</v>
      </c>
      <c r="C7" s="15" t="s">
        <v>42</v>
      </c>
      <c r="D7" s="15" t="s">
        <v>22</v>
      </c>
      <c r="E7" s="15" t="s">
        <v>43</v>
      </c>
      <c r="F7" s="15">
        <v>13593591590</v>
      </c>
      <c r="G7" s="5" t="s">
        <v>24</v>
      </c>
      <c r="H7" s="7" t="s">
        <v>25</v>
      </c>
      <c r="I7" s="23">
        <v>15</v>
      </c>
      <c r="J7" s="24">
        <v>20</v>
      </c>
      <c r="K7" s="24">
        <v>7.5</v>
      </c>
      <c r="L7" s="24">
        <v>3</v>
      </c>
      <c r="M7" s="20">
        <f t="shared" ref="M7:M15" si="0">I7*J7*K7*L7</f>
        <v>6750</v>
      </c>
      <c r="N7" s="7">
        <v>100</v>
      </c>
      <c r="O7" s="7">
        <v>10</v>
      </c>
      <c r="P7" s="7">
        <v>100</v>
      </c>
      <c r="Q7" s="26"/>
      <c r="R7" s="28">
        <f t="shared" ref="R7:R15" si="1">P7*0.6633</f>
        <v>66.33</v>
      </c>
      <c r="T7" s="31"/>
      <c r="U7">
        <v>66.3</v>
      </c>
    </row>
    <row r="8" ht="28" customHeight="1" spans="1:21">
      <c r="A8" s="6">
        <v>5</v>
      </c>
      <c r="B8" s="15" t="s">
        <v>30</v>
      </c>
      <c r="C8" s="15" t="s">
        <v>31</v>
      </c>
      <c r="D8" s="15" t="s">
        <v>32</v>
      </c>
      <c r="E8" s="15" t="s">
        <v>33</v>
      </c>
      <c r="F8" s="15">
        <v>17635901666</v>
      </c>
      <c r="G8" s="5" t="s">
        <v>24</v>
      </c>
      <c r="H8" s="7" t="s">
        <v>25</v>
      </c>
      <c r="I8" s="23">
        <v>11.2</v>
      </c>
      <c r="J8" s="24">
        <v>24</v>
      </c>
      <c r="K8" s="24">
        <v>9</v>
      </c>
      <c r="L8" s="24">
        <v>5</v>
      </c>
      <c r="M8" s="20">
        <f t="shared" si="0"/>
        <v>12096</v>
      </c>
      <c r="N8" s="7">
        <v>100</v>
      </c>
      <c r="O8" s="7">
        <v>10</v>
      </c>
      <c r="P8" s="7">
        <v>100</v>
      </c>
      <c r="Q8" s="26"/>
      <c r="R8" s="28">
        <f t="shared" si="1"/>
        <v>66.33</v>
      </c>
      <c r="U8">
        <v>66.3</v>
      </c>
    </row>
    <row r="9" ht="28" customHeight="1" spans="1:21">
      <c r="A9" s="8">
        <v>6</v>
      </c>
      <c r="B9" s="15" t="s">
        <v>37</v>
      </c>
      <c r="C9" s="15" t="s">
        <v>38</v>
      </c>
      <c r="D9" s="15" t="s">
        <v>39</v>
      </c>
      <c r="E9" s="15" t="s">
        <v>40</v>
      </c>
      <c r="F9" s="15">
        <v>13513599283</v>
      </c>
      <c r="G9" s="5" t="s">
        <v>24</v>
      </c>
      <c r="H9" s="7" t="s">
        <v>25</v>
      </c>
      <c r="I9" s="25">
        <v>14</v>
      </c>
      <c r="J9" s="25">
        <v>14.5</v>
      </c>
      <c r="K9" s="25">
        <v>7.2</v>
      </c>
      <c r="L9" s="25">
        <v>3</v>
      </c>
      <c r="M9" s="20">
        <f t="shared" si="0"/>
        <v>4384.8</v>
      </c>
      <c r="N9" s="7">
        <v>74.25</v>
      </c>
      <c r="O9" s="7">
        <v>7.43</v>
      </c>
      <c r="P9" s="7">
        <f>N9+O9</f>
        <v>81.68</v>
      </c>
      <c r="Q9" s="26"/>
      <c r="R9" s="28">
        <f t="shared" si="1"/>
        <v>54.178344</v>
      </c>
      <c r="T9" s="31"/>
      <c r="U9">
        <v>54.2</v>
      </c>
    </row>
    <row r="10" ht="28" customHeight="1" spans="1:21">
      <c r="A10" s="11"/>
      <c r="B10" s="16"/>
      <c r="C10" s="16"/>
      <c r="D10" s="16"/>
      <c r="E10" s="16"/>
      <c r="F10" s="16"/>
      <c r="G10" s="5" t="s">
        <v>53</v>
      </c>
      <c r="H10" s="7" t="s">
        <v>25</v>
      </c>
      <c r="I10" s="25">
        <v>13</v>
      </c>
      <c r="J10" s="25">
        <v>6</v>
      </c>
      <c r="K10" s="25">
        <v>7.3</v>
      </c>
      <c r="L10" s="25">
        <v>12</v>
      </c>
      <c r="M10" s="20">
        <f t="shared" si="0"/>
        <v>6832.8</v>
      </c>
      <c r="N10" s="7">
        <v>25.42</v>
      </c>
      <c r="O10" s="7">
        <v>0</v>
      </c>
      <c r="P10" s="7">
        <v>25.42</v>
      </c>
      <c r="Q10" s="27" t="s">
        <v>64</v>
      </c>
      <c r="R10" s="28">
        <f t="shared" si="1"/>
        <v>16.861086</v>
      </c>
      <c r="U10">
        <v>16.9</v>
      </c>
    </row>
    <row r="11" ht="28" customHeight="1" spans="1:21">
      <c r="A11" s="6">
        <v>7</v>
      </c>
      <c r="B11" s="5" t="s">
        <v>34</v>
      </c>
      <c r="C11" s="5" t="s">
        <v>35</v>
      </c>
      <c r="D11" s="5" t="s">
        <v>28</v>
      </c>
      <c r="E11" s="5" t="s">
        <v>36</v>
      </c>
      <c r="F11" s="5">
        <v>13934394485</v>
      </c>
      <c r="G11" s="5" t="s">
        <v>24</v>
      </c>
      <c r="H11" s="7" t="s">
        <v>25</v>
      </c>
      <c r="I11" s="20">
        <v>26.5</v>
      </c>
      <c r="J11" s="20">
        <v>8</v>
      </c>
      <c r="K11" s="20">
        <v>8.5</v>
      </c>
      <c r="L11" s="20">
        <v>6</v>
      </c>
      <c r="M11" s="20">
        <f t="shared" si="0"/>
        <v>10812</v>
      </c>
      <c r="N11" s="5">
        <v>100</v>
      </c>
      <c r="O11" s="7">
        <v>10</v>
      </c>
      <c r="P11" s="7">
        <v>100</v>
      </c>
      <c r="Q11" s="26"/>
      <c r="R11" s="28">
        <f t="shared" si="1"/>
        <v>66.33</v>
      </c>
      <c r="S11" s="31"/>
      <c r="U11">
        <v>66.3</v>
      </c>
    </row>
    <row r="12" ht="28" customHeight="1" spans="1:21">
      <c r="A12" s="6">
        <v>8</v>
      </c>
      <c r="B12" s="5" t="s">
        <v>44</v>
      </c>
      <c r="C12" s="5" t="s">
        <v>45</v>
      </c>
      <c r="D12" s="5" t="s">
        <v>28</v>
      </c>
      <c r="E12" s="5" t="s">
        <v>46</v>
      </c>
      <c r="F12" s="5">
        <v>15110430907</v>
      </c>
      <c r="G12" s="5" t="s">
        <v>24</v>
      </c>
      <c r="H12" s="7" t="s">
        <v>25</v>
      </c>
      <c r="I12" s="20">
        <v>60</v>
      </c>
      <c r="J12" s="20">
        <v>17</v>
      </c>
      <c r="K12" s="20">
        <v>5.5</v>
      </c>
      <c r="L12" s="20">
        <v>1</v>
      </c>
      <c r="M12" s="20">
        <f t="shared" si="0"/>
        <v>5610</v>
      </c>
      <c r="N12" s="5">
        <v>94.88</v>
      </c>
      <c r="O12" s="7">
        <v>9.49</v>
      </c>
      <c r="P12" s="7">
        <v>100</v>
      </c>
      <c r="Q12" s="26"/>
      <c r="R12" s="28">
        <f t="shared" si="1"/>
        <v>66.33</v>
      </c>
      <c r="S12" s="32"/>
      <c r="U12">
        <v>66.3</v>
      </c>
    </row>
    <row r="13" ht="28" customHeight="1" spans="1:21">
      <c r="A13" s="6">
        <v>9</v>
      </c>
      <c r="B13" s="5" t="s">
        <v>65</v>
      </c>
      <c r="C13" s="5" t="s">
        <v>48</v>
      </c>
      <c r="D13" s="5" t="s">
        <v>28</v>
      </c>
      <c r="E13" s="5" t="s">
        <v>49</v>
      </c>
      <c r="F13" s="5">
        <v>13111243441</v>
      </c>
      <c r="G13" s="5" t="s">
        <v>24</v>
      </c>
      <c r="H13" s="7" t="s">
        <v>25</v>
      </c>
      <c r="I13" s="20">
        <v>30</v>
      </c>
      <c r="J13" s="20">
        <v>15</v>
      </c>
      <c r="K13" s="20">
        <v>6.5</v>
      </c>
      <c r="L13" s="22">
        <v>1</v>
      </c>
      <c r="M13" s="20">
        <f t="shared" si="0"/>
        <v>2925</v>
      </c>
      <c r="N13" s="5">
        <v>49.5</v>
      </c>
      <c r="O13" s="7">
        <v>4.95</v>
      </c>
      <c r="P13" s="7">
        <f>SUM(N13:O13)</f>
        <v>54.45</v>
      </c>
      <c r="Q13" s="26"/>
      <c r="R13" s="28">
        <f t="shared" si="1"/>
        <v>36.116685</v>
      </c>
      <c r="S13" s="32"/>
      <c r="U13">
        <v>36.1</v>
      </c>
    </row>
    <row r="14" ht="28" customHeight="1" spans="1:21">
      <c r="A14" s="6">
        <v>10</v>
      </c>
      <c r="B14" s="5" t="s">
        <v>50</v>
      </c>
      <c r="C14" s="5" t="s">
        <v>51</v>
      </c>
      <c r="D14" s="5" t="s">
        <v>39</v>
      </c>
      <c r="E14" s="5" t="s">
        <v>52</v>
      </c>
      <c r="F14" s="5">
        <v>18295747333</v>
      </c>
      <c r="G14" s="5" t="s">
        <v>53</v>
      </c>
      <c r="H14" s="7" t="s">
        <v>25</v>
      </c>
      <c r="I14" s="20">
        <v>11</v>
      </c>
      <c r="J14" s="20">
        <v>12</v>
      </c>
      <c r="K14" s="20">
        <v>4.5</v>
      </c>
      <c r="L14" s="22">
        <v>2</v>
      </c>
      <c r="M14" s="20">
        <f t="shared" si="0"/>
        <v>1188</v>
      </c>
      <c r="N14" s="5">
        <v>12.6</v>
      </c>
      <c r="O14" s="7">
        <v>0</v>
      </c>
      <c r="P14" s="7">
        <v>12.6</v>
      </c>
      <c r="Q14" s="27" t="s">
        <v>54</v>
      </c>
      <c r="R14" s="28">
        <f t="shared" si="1"/>
        <v>8.35758</v>
      </c>
      <c r="S14" s="32"/>
      <c r="U14">
        <v>8.4</v>
      </c>
    </row>
    <row r="15" ht="28" customHeight="1" spans="1:21">
      <c r="A15" s="6">
        <v>11</v>
      </c>
      <c r="B15" s="5" t="s">
        <v>55</v>
      </c>
      <c r="C15" s="5" t="s">
        <v>56</v>
      </c>
      <c r="D15" s="5" t="s">
        <v>57</v>
      </c>
      <c r="E15" s="5" t="s">
        <v>58</v>
      </c>
      <c r="F15" s="5">
        <v>18295997777</v>
      </c>
      <c r="G15" s="5" t="s">
        <v>53</v>
      </c>
      <c r="H15" s="7" t="s">
        <v>25</v>
      </c>
      <c r="I15" s="20">
        <v>16.5</v>
      </c>
      <c r="J15" s="20">
        <v>10</v>
      </c>
      <c r="K15" s="20">
        <v>3.1</v>
      </c>
      <c r="L15" s="22">
        <v>1</v>
      </c>
      <c r="M15" s="20">
        <f t="shared" si="0"/>
        <v>511.5</v>
      </c>
      <c r="N15" s="5">
        <v>5.25</v>
      </c>
      <c r="O15" s="7">
        <v>0</v>
      </c>
      <c r="P15" s="7">
        <v>5.25</v>
      </c>
      <c r="Q15" s="27" t="s">
        <v>54</v>
      </c>
      <c r="R15" s="28">
        <f t="shared" si="1"/>
        <v>3.482325</v>
      </c>
      <c r="S15" s="32"/>
      <c r="T15" s="32"/>
      <c r="U15">
        <v>3.6</v>
      </c>
    </row>
    <row r="16" ht="28" customHeight="1" spans="1:21">
      <c r="A16" s="17" t="s">
        <v>60</v>
      </c>
      <c r="B16" s="17"/>
      <c r="C16" s="17"/>
      <c r="D16" s="17"/>
      <c r="E16" s="17"/>
      <c r="F16" s="17"/>
      <c r="G16" s="17"/>
      <c r="H16" s="18"/>
      <c r="I16" s="17"/>
      <c r="J16" s="17"/>
      <c r="K16" s="17"/>
      <c r="L16" s="17"/>
      <c r="M16" s="17"/>
      <c r="N16" s="17"/>
      <c r="O16" s="17"/>
      <c r="P16" s="26">
        <f>SUM(P3:P15)</f>
        <v>865.62</v>
      </c>
      <c r="Q16" s="26"/>
      <c r="R16" s="28">
        <f>SUM(R3:R15)</f>
        <v>574.165746</v>
      </c>
      <c r="U16">
        <f>SUM(U3:U15)</f>
        <v>574.2</v>
      </c>
    </row>
  </sheetData>
  <mergeCells count="21">
    <mergeCell ref="A1:R1"/>
    <mergeCell ref="B16:O16"/>
    <mergeCell ref="A5:A6"/>
    <mergeCell ref="A9:A10"/>
    <mergeCell ref="B5:B6"/>
    <mergeCell ref="B9:B10"/>
    <mergeCell ref="C5:C6"/>
    <mergeCell ref="C9:C10"/>
    <mergeCell ref="D5:D6"/>
    <mergeCell ref="D9:D10"/>
    <mergeCell ref="E5:E6"/>
    <mergeCell ref="E9:E10"/>
    <mergeCell ref="F5:F6"/>
    <mergeCell ref="F9:F10"/>
    <mergeCell ref="G5:G6"/>
    <mergeCell ref="H5:H6"/>
    <mergeCell ref="N5:N6"/>
    <mergeCell ref="O5:O6"/>
    <mergeCell ref="P5:P6"/>
    <mergeCell ref="Q5:Q6"/>
    <mergeCell ref="R5:R6"/>
  </mergeCells>
  <pageMargins left="0.393055555555556" right="0.156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库容统计表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!</cp:lastModifiedBy>
  <dcterms:created xsi:type="dcterms:W3CDTF">2020-07-07T01:24:00Z</dcterms:created>
  <dcterms:modified xsi:type="dcterms:W3CDTF">2020-12-22T01:11:20Z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